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iranda\Desktop\2025\36-2024\Articulo 81 Dto. 36-2024\"/>
    </mc:Choice>
  </mc:AlternateContent>
  <bookViews>
    <workbookView xWindow="0" yWindow="0" windowWidth="28800" windowHeight="11835"/>
  </bookViews>
  <sheets>
    <sheet name="Tablero" sheetId="1" r:id="rId1"/>
    <sheet name="Hoja3" sheetId="3" state="hidden" r:id="rId2"/>
  </sheets>
  <definedNames>
    <definedName name="_xlnm._FilterDatabase" localSheetId="0" hidden="1">Tablero!$H$7:$I$13</definedName>
    <definedName name="_xlnm.Print_Area" localSheetId="0">Tablero!$B$1:$L$28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24" i="1" l="1"/>
  <c r="B17" i="3" s="1"/>
  <c r="I25" i="1"/>
  <c r="B18" i="3" s="1"/>
  <c r="I26" i="1"/>
  <c r="B19" i="3" s="1"/>
  <c r="I23" i="1"/>
  <c r="B16" i="3" s="1"/>
  <c r="I22" i="1"/>
  <c r="B15" i="3" s="1"/>
  <c r="D3" i="3" l="1"/>
  <c r="D4" i="3"/>
  <c r="D5" i="3"/>
  <c r="D6" i="3"/>
  <c r="D7" i="3"/>
  <c r="D2" i="3"/>
  <c r="C8" i="3" l="1"/>
  <c r="C3" i="3"/>
  <c r="I8" i="1"/>
  <c r="B6" i="3" l="1"/>
  <c r="B7" i="3"/>
  <c r="B4" i="3"/>
  <c r="B2" i="3"/>
  <c r="B5" i="3"/>
  <c r="B3" i="3"/>
</calcChain>
</file>

<file path=xl/sharedStrings.xml><?xml version="1.0" encoding="utf-8"?>
<sst xmlns="http://schemas.openxmlformats.org/spreadsheetml/2006/main" count="61" uniqueCount="49">
  <si>
    <t>TABLERO DE RENDICIÓN DE CUENTAS</t>
  </si>
  <si>
    <t>EJECUCIÓN PRESUPUESTARIA
POR GRUPOS DE GASTO</t>
  </si>
  <si>
    <t>000: SERVICIOS PERSONALES</t>
  </si>
  <si>
    <t xml:space="preserve">100: SERVICIOS NO PERSONALES </t>
  </si>
  <si>
    <t>Presupuesto ejecutado</t>
  </si>
  <si>
    <t>200: MATERIALES Y SUMINISTROS</t>
  </si>
  <si>
    <t>300: PROPIEDAD, PLANTA, EQUIPO E INTANGIBLES</t>
  </si>
  <si>
    <t>400: TRANSFERENCIAS CORRIENTES</t>
  </si>
  <si>
    <t>900: ASIGNACIONES GLOBALES</t>
  </si>
  <si>
    <t xml:space="preserve"> </t>
  </si>
  <si>
    <t>DEFENSORIA DE LA MUJER INDIGENA</t>
  </si>
  <si>
    <t>AUTORIDADES SUPERIORES</t>
  </si>
  <si>
    <t>PRESUPUESTO VIGENTE Y EJECUTADO</t>
  </si>
  <si>
    <t>Presupuesto vigente 2025</t>
  </si>
  <si>
    <t>PORCENTAJE DE PROGRESO DE EJECUCION</t>
  </si>
  <si>
    <t>Directora Ejecutiva</t>
  </si>
  <si>
    <t>Ejecutado</t>
  </si>
  <si>
    <t>Pendiente de Ejecutar</t>
  </si>
  <si>
    <t>.</t>
  </si>
  <si>
    <t>Grupo 0</t>
  </si>
  <si>
    <t>Grupo 100</t>
  </si>
  <si>
    <t>Grupo 200</t>
  </si>
  <si>
    <t>Grupo 300</t>
  </si>
  <si>
    <t>Grupo 400</t>
  </si>
  <si>
    <t>Grupo 900</t>
  </si>
  <si>
    <t>Grupo</t>
  </si>
  <si>
    <t>Vigente</t>
  </si>
  <si>
    <t>ejecutado</t>
  </si>
  <si>
    <t>porcentaje</t>
  </si>
  <si>
    <t>EJECUCIÓN POR FINALIDADES</t>
  </si>
  <si>
    <t>UNIDADES EJECUTORAS</t>
  </si>
  <si>
    <t>Unidad Ejecutora</t>
  </si>
  <si>
    <t>Presupuesto asignado</t>
  </si>
  <si>
    <t xml:space="preserve">Direccion y Coordinacion </t>
  </si>
  <si>
    <t>Atención Juridica</t>
  </si>
  <si>
    <t xml:space="preserve">Atención Social </t>
  </si>
  <si>
    <t>Atención Psicológica</t>
  </si>
  <si>
    <t>Personas Informadas</t>
  </si>
  <si>
    <t>Dirección y Coordinación</t>
  </si>
  <si>
    <t>Mujeres Indígenas Violentadas en sus Derechos Reciben Atención Jurídica</t>
  </si>
  <si>
    <t>Mujeres Indígenas Violentadas en sus Derechos Reciben Atención Social</t>
  </si>
  <si>
    <t>Mujeres Indígenas Violentadas en sus Derechos Reciben Atención Psicológica</t>
  </si>
  <si>
    <t xml:space="preserve">Personas Informadas y Capacitadas en Derechos Humanos para la Prevención de la Violencia contra las Mujeres Indígenas </t>
  </si>
  <si>
    <t>María Xol</t>
  </si>
  <si>
    <t>Defensora de la Mujer Indígena</t>
  </si>
  <si>
    <t>Romelia Magdalena Caal Cahue</t>
  </si>
  <si>
    <t>COBERTURA GEOGRÁFICA</t>
  </si>
  <si>
    <t>ACTUALIZADO AL 30 DE ABRIL DEL 2025</t>
  </si>
  <si>
    <t>* Los datos corresponden con corte al mes de abril.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</si>
</sst>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2" fillId="4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8" xfId="0" applyFont="1" applyFill="1" applyBorder="1"/>
    <xf numFmtId="0" fontId="1" fillId="4" borderId="0" xfId="0" applyFont="1" applyFill="1"/>
    <xf numFmtId="0" fontId="5" fillId="4" borderId="0" xfId="0" applyFont="1" applyFill="1"/>
    <xf numFmtId="0" fontId="2" fillId="4" borderId="8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4" fontId="2" fillId="3" borderId="5" xfId="0" applyNumberFormat="1" applyFont="1" applyFill="1" applyBorder="1" applyAlignment="1">
      <alignment horizontal="right" vertical="center"/>
    </xf>
    <xf numFmtId="44" fontId="2" fillId="3" borderId="14" xfId="0" applyNumberFormat="1" applyFont="1" applyFill="1" applyBorder="1" applyAlignment="1">
      <alignment horizontal="right" vertical="center"/>
    </xf>
    <xf numFmtId="44" fontId="8" fillId="3" borderId="24" xfId="0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10" fontId="0" fillId="0" borderId="0" xfId="0" applyNumberForma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2" fillId="0" borderId="1" xfId="0" applyFont="1" applyBorder="1" applyAlignment="1">
      <alignment horizontal="left" vertical="center" wrapText="1"/>
    </xf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8" xfId="0" applyFill="1" applyBorder="1"/>
    <xf numFmtId="0" fontId="0" fillId="4" borderId="35" xfId="0" applyFill="1" applyBorder="1"/>
    <xf numFmtId="0" fontId="0" fillId="4" borderId="10" xfId="0" applyFill="1" applyBorder="1"/>
    <xf numFmtId="44" fontId="2" fillId="0" borderId="11" xfId="0" applyNumberFormat="1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44" fontId="2" fillId="4" borderId="21" xfId="0" applyNumberFormat="1" applyFont="1" applyFill="1" applyBorder="1" applyAlignment="1">
      <alignment vertical="center" wrapText="1"/>
    </xf>
    <xf numFmtId="0" fontId="9" fillId="4" borderId="0" xfId="0" applyFont="1" applyFill="1" applyAlignment="1"/>
    <xf numFmtId="0" fontId="10" fillId="0" borderId="0" xfId="0" applyFont="1" applyFill="1" applyAlignment="1"/>
    <xf numFmtId="0" fontId="1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top" wrapText="1"/>
    </xf>
    <xf numFmtId="10" fontId="0" fillId="0" borderId="1" xfId="0" applyNumberFormat="1" applyBorder="1"/>
    <xf numFmtId="44" fontId="2" fillId="3" borderId="1" xfId="0" applyNumberFormat="1" applyFont="1" applyFill="1" applyBorder="1" applyAlignment="1">
      <alignment horizontal="right" vertical="center"/>
    </xf>
    <xf numFmtId="0" fontId="0" fillId="0" borderId="1" xfId="0" applyBorder="1"/>
    <xf numFmtId="10" fontId="0" fillId="4" borderId="3" xfId="0" applyNumberFormat="1" applyFill="1" applyBorder="1" applyAlignment="1">
      <alignment vertical="center"/>
    </xf>
    <xf numFmtId="10" fontId="0" fillId="4" borderId="5" xfId="0" applyNumberFormat="1" applyFill="1" applyBorder="1" applyAlignment="1">
      <alignment vertical="center"/>
    </xf>
    <xf numFmtId="10" fontId="0" fillId="4" borderId="6" xfId="0" applyNumberFormat="1" applyFill="1" applyBorder="1" applyAlignment="1">
      <alignment vertical="center"/>
    </xf>
    <xf numFmtId="4" fontId="0" fillId="4" borderId="0" xfId="0" applyNumberFormat="1" applyFill="1"/>
    <xf numFmtId="0" fontId="9" fillId="4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8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10" fontId="2" fillId="3" borderId="1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44" fontId="2" fillId="3" borderId="14" xfId="0" applyNumberFormat="1" applyFont="1" applyFill="1" applyBorder="1" applyAlignment="1">
      <alignment horizontal="center" vertical="center"/>
    </xf>
    <xf numFmtId="44" fontId="2" fillId="3" borderId="20" xfId="0" applyNumberFormat="1" applyFont="1" applyFill="1" applyBorder="1" applyAlignment="1">
      <alignment horizontal="center" vertical="center"/>
    </xf>
    <xf numFmtId="44" fontId="2" fillId="3" borderId="28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44" fontId="2" fillId="3" borderId="13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3" borderId="28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0" borderId="16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GT" baseline="0">
                <a:latin typeface="Arial Black" panose="020B0A04020102020204" pitchFamily="34" charset="0"/>
              </a:rPr>
              <a:t>PRESUPUESTO 2025</a:t>
            </a:r>
          </a:p>
        </c:rich>
      </c:tx>
      <c:layout>
        <c:manualLayout>
          <c:xMode val="edge"/>
          <c:yMode val="edge"/>
          <c:x val="0.20043552572711895"/>
          <c:y val="4.0404040404040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2.5742641771773652E-2"/>
                  <c:y val="-3.84143800206792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F9E2F-1EE8-45A8-98CE-D712CC1F8AB1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66884854559575"/>
                      <c:h val="0.11104175614411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036236893619377E-2"/>
                  <c:y val="-3.63636363636363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F761D0-2A80-422B-AE6A-030E7EECF08E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4673169985321"/>
                      <c:h val="0.1600607651316312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Tablero!$E$8:$E$12</c15:sqref>
                  </c15:fullRef>
                </c:ext>
              </c:extLst>
              <c:f>(Tablero!$E$8,Tablero!$E$10)</c:f>
              <c:strCache>
                <c:ptCount val="2"/>
                <c:pt idx="0">
                  <c:v>Presupuesto vigente 2025</c:v>
                </c:pt>
                <c:pt idx="1">
                  <c:v>Presupuesto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Tablero!$F$8:$F$12</c15:sqref>
                  </c15:fullRef>
                </c:ext>
              </c:extLst>
              <c:f>(Tablero!$F$8,Tablero!$F$10)</c:f>
              <c:numCache>
                <c:formatCode>_("Q"* #,##0.00_);_("Q"* \(#,##0.00\);_("Q"* "-"??_);_(@_)</c:formatCode>
                <c:ptCount val="2"/>
                <c:pt idx="0">
                  <c:v>28600000</c:v>
                </c:pt>
                <c:pt idx="1">
                  <c:v>5353707.45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18398536"/>
        <c:axId val="518396968"/>
        <c:axId val="0"/>
      </c:bar3DChart>
      <c:catAx>
        <c:axId val="518398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8396968"/>
        <c:crosses val="autoZero"/>
        <c:auto val="1"/>
        <c:lblAlgn val="ctr"/>
        <c:lblOffset val="100"/>
        <c:noMultiLvlLbl val="0"/>
      </c:catAx>
      <c:valAx>
        <c:axId val="5183969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none"/>
        <c:minorTickMark val="none"/>
        <c:tickLblPos val="nextTo"/>
        <c:crossAx val="518398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porcentaje de progreso de ejecución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1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-0.10521324560457346"/>
                  <c:y val="7.20720662291212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CA29022C-70D9-4E37-A614-CE6D97B322C5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0889724C-BF2E-4478-A064-94D21FD189C1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1095171322762"/>
                      <c:h val="0.205920189226061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34D8ECA7-B81B-45A5-B9B0-DE773B02E28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C504E96-F7AF-4822-B867-138B5BFD5FF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7031963470316"/>
                      <c:h val="0.107078498397551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(Tablero!$H$8:$H$9,Tablero!$H$10:$H$12)</c:f>
              <c:strCache>
                <c:ptCount val="3"/>
                <c:pt idx="0">
                  <c:v>Pendiente de Ejecutar</c:v>
                </c:pt>
                <c:pt idx="2">
                  <c:v>Ejecutado</c:v>
                </c:pt>
              </c:strCache>
            </c:strRef>
          </c:cat>
          <c:val>
            <c:numRef>
              <c:f>(Tablero!$I$8:$I$9,Tablero!$I$10:$I$12)</c:f>
              <c:numCache>
                <c:formatCode>0.00%</c:formatCode>
                <c:ptCount val="5"/>
                <c:pt idx="0">
                  <c:v>0.81280743181818182</c:v>
                </c:pt>
                <c:pt idx="2">
                  <c:v>0.18719256818181818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>
                <a:latin typeface="Arial Black" panose="020B0A04020102020204" pitchFamily="34" charset="0"/>
              </a:rPr>
              <a:t>EJECUCIÓN</a:t>
            </a:r>
            <a:r>
              <a:rPr lang="es-GT" b="1" baseline="0">
                <a:latin typeface="Arial Black" panose="020B0A04020102020204" pitchFamily="34" charset="0"/>
              </a:rPr>
              <a:t> POR TIPO DE GASTO</a:t>
            </a:r>
            <a:endParaRPr lang="es-GT" b="1">
              <a:latin typeface="Arial Black" panose="020B0A040201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Hoja3!$A$2</c:f>
              <c:strCache>
                <c:ptCount val="1"/>
                <c:pt idx="0">
                  <c:v>Grupo 0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7.4999999999999956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Hoja3!$B$2</c:f>
              <c:numCache>
                <c:formatCode>0.00%</c:formatCode>
                <c:ptCount val="1"/>
                <c:pt idx="0">
                  <c:v>0.11916345489510489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Hoja3!$A$3</c:f>
              <c:strCache>
                <c:ptCount val="1"/>
                <c:pt idx="0">
                  <c:v>Grupo 100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4.7222222222222276E-2"/>
                  <c:y val="-0.138888888888888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Hoja3!$B$3</c:f>
              <c:numCache>
                <c:formatCode>0.00%</c:formatCode>
                <c:ptCount val="1"/>
                <c:pt idx="0">
                  <c:v>3.685665664335664E-2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Hoja3!$A$4</c:f>
              <c:strCache>
                <c:ptCount val="1"/>
                <c:pt idx="0">
                  <c:v>Grupo 200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5555555555555504E-2"/>
                  <c:y val="-0.16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Hoja3!$B$4</c:f>
              <c:numCache>
                <c:formatCode>0.00%</c:formatCode>
                <c:ptCount val="1"/>
                <c:pt idx="0">
                  <c:v>5.8784230769230771E-3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Hoja3!$A$5</c:f>
              <c:strCache>
                <c:ptCount val="1"/>
                <c:pt idx="0">
                  <c:v>Grupo 300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1.3888888888888788E-2"/>
                  <c:y val="-9.259259259259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Hoja3!$B$5</c:f>
              <c:numCache>
                <c:formatCode>0.00%</c:formatCode>
                <c:ptCount val="1"/>
                <c:pt idx="0">
                  <c:v>3.5610489510489512E-3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Hoja3!$A$6</c:f>
              <c:strCache>
                <c:ptCount val="1"/>
                <c:pt idx="0">
                  <c:v>Grupo 400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2777777777777778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Hoja3!$B$6</c:f>
              <c:numCache>
                <c:formatCode>0.00%</c:formatCode>
                <c:ptCount val="1"/>
                <c:pt idx="0">
                  <c:v>1.6598762237762237E-3</c:v>
                </c:pt>
              </c:numCache>
            </c:numRef>
          </c:val>
          <c:shape val="cylinder"/>
        </c:ser>
        <c:ser>
          <c:idx val="5"/>
          <c:order val="5"/>
          <c:tx>
            <c:strRef>
              <c:f>Hoja3!$A$7</c:f>
              <c:strCache>
                <c:ptCount val="1"/>
                <c:pt idx="0">
                  <c:v>Grupo 900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9.1666666666666563E-2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Hoja3!$B$7</c:f>
              <c:numCache>
                <c:formatCode>0.00%</c:formatCode>
                <c:ptCount val="1"/>
                <c:pt idx="0">
                  <c:v>2.0073108391608391E-2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gapDepth val="21"/>
        <c:shape val="box"/>
        <c:axId val="518400104"/>
        <c:axId val="518400496"/>
        <c:axId val="0"/>
      </c:bar3DChart>
      <c:catAx>
        <c:axId val="518400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8400496"/>
        <c:crosses val="autoZero"/>
        <c:auto val="1"/>
        <c:lblAlgn val="ctr"/>
        <c:lblOffset val="100"/>
        <c:noMultiLvlLbl val="0"/>
      </c:catAx>
      <c:valAx>
        <c:axId val="51840049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518400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929132226228419E-2"/>
          <c:y val="0.82136495417351252"/>
          <c:w val="0.96137337345089202"/>
          <c:h val="0.15061403521674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</a:t>
            </a:r>
            <a:r>
              <a:rPr lang="es-GT" baseline="0"/>
              <a:t> POR FINALIDADES</a:t>
            </a:r>
            <a:endParaRPr lang="es-G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485270517403869E-2"/>
          <c:y val="0.10422973744938609"/>
          <c:w val="0.94336971613443255"/>
          <c:h val="0.830557275191194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Hoja3!$A$15</c:f>
              <c:strCache>
                <c:ptCount val="1"/>
                <c:pt idx="0">
                  <c:v>Direccion y Coordinacion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9.6421857012839479E-2"/>
                  <c:y val="7.990014369443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Hoja3!$B$15</c:f>
              <c:numCache>
                <c:formatCode>0.00%</c:formatCode>
                <c:ptCount val="1"/>
                <c:pt idx="0">
                  <c:v>0.11683942027972027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Hoja3!$A$16</c:f>
              <c:strCache>
                <c:ptCount val="1"/>
                <c:pt idx="0">
                  <c:v>Atención Juridica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131830316512339E-2"/>
                  <c:y val="-5.992510777082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Hoja3!$B$16</c:f>
              <c:numCache>
                <c:formatCode>0.00%</c:formatCode>
                <c:ptCount val="1"/>
                <c:pt idx="0">
                  <c:v>5.419270769230769E-2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Hoja3!$A$17</c:f>
              <c:strCache>
                <c:ptCount val="1"/>
                <c:pt idx="0">
                  <c:v>Atención Social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9171379411466097E-2"/>
                  <c:y val="-8.789015806387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Hoja3!$B$17</c:f>
              <c:numCache>
                <c:formatCode>0.00%</c:formatCode>
                <c:ptCount val="1"/>
                <c:pt idx="0">
                  <c:v>1.0507708041958042E-2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Hoja3!$A$18</c:f>
              <c:strCache>
                <c:ptCount val="1"/>
                <c:pt idx="0">
                  <c:v>Atención Psicológica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145013348163568E-2"/>
                  <c:y val="-7.19101293249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Hoja3!$B$18</c:f>
              <c:numCache>
                <c:formatCode>0.00%</c:formatCode>
                <c:ptCount val="1"/>
                <c:pt idx="0">
                  <c:v>2.887113286713287E-3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Hoja3!$A$19</c:f>
              <c:strCache>
                <c:ptCount val="1"/>
                <c:pt idx="0">
                  <c:v>Personas Informadas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5197745474768507E-2"/>
                  <c:y val="-4.394507903193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Hoja3!$B$19</c:f>
              <c:numCache>
                <c:formatCode>0.00%</c:formatCode>
                <c:ptCount val="1"/>
                <c:pt idx="0">
                  <c:v>2.7656188811188811E-3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677292792"/>
        <c:axId val="677290048"/>
        <c:axId val="0"/>
      </c:bar3DChart>
      <c:catAx>
        <c:axId val="677292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77290048"/>
        <c:crosses val="autoZero"/>
        <c:auto val="1"/>
        <c:lblAlgn val="ctr"/>
        <c:lblOffset val="100"/>
        <c:noMultiLvlLbl val="0"/>
      </c:catAx>
      <c:valAx>
        <c:axId val="67729004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677292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48597090451488E-2"/>
          <c:y val="0.8476889355287629"/>
          <c:w val="0.97354235491405061"/>
          <c:h val="0.1283410213629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3</xdr:col>
      <xdr:colOff>22113</xdr:colOff>
      <xdr:row>4</xdr:row>
      <xdr:rowOff>143142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80" b="22680"/>
        <a:stretch/>
      </xdr:blipFill>
      <xdr:spPr bwMode="auto">
        <a:xfrm>
          <a:off x="381000" y="0"/>
          <a:ext cx="3748769" cy="1190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1523999</xdr:colOff>
      <xdr:row>0</xdr:row>
      <xdr:rowOff>83344</xdr:rowOff>
    </xdr:from>
    <xdr:to>
      <xdr:col>4</xdr:col>
      <xdr:colOff>309562</xdr:colOff>
      <xdr:row>5</xdr:row>
      <xdr:rowOff>30002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6187" y="83344"/>
          <a:ext cx="1273969" cy="116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12</xdr:row>
      <xdr:rowOff>47624</xdr:rowOff>
    </xdr:from>
    <xdr:to>
      <xdr:col>5</xdr:col>
      <xdr:colOff>1381125</xdr:colOff>
      <xdr:row>18</xdr:row>
      <xdr:rowOff>392906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</xdr:colOff>
      <xdr:row>12</xdr:row>
      <xdr:rowOff>71437</xdr:rowOff>
    </xdr:from>
    <xdr:to>
      <xdr:col>8</xdr:col>
      <xdr:colOff>1476375</xdr:colOff>
      <xdr:row>18</xdr:row>
      <xdr:rowOff>357188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47625</xdr:colOff>
      <xdr:row>20</xdr:row>
      <xdr:rowOff>23812</xdr:rowOff>
    </xdr:from>
    <xdr:to>
      <xdr:col>2</xdr:col>
      <xdr:colOff>2166937</xdr:colOff>
      <xdr:row>25</xdr:row>
      <xdr:rowOff>595312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738189</xdr:colOff>
      <xdr:row>14</xdr:row>
      <xdr:rowOff>11906</xdr:rowOff>
    </xdr:from>
    <xdr:to>
      <xdr:col>11</xdr:col>
      <xdr:colOff>964406</xdr:colOff>
      <xdr:row>18</xdr:row>
      <xdr:rowOff>307447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3095" y="4726781"/>
          <a:ext cx="2524124" cy="248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21</xdr:row>
      <xdr:rowOff>35719</xdr:rowOff>
    </xdr:from>
    <xdr:to>
      <xdr:col>11</xdr:col>
      <xdr:colOff>1702593</xdr:colOff>
      <xdr:row>25</xdr:row>
      <xdr:rowOff>595312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</xdr:col>
      <xdr:colOff>466725</xdr:colOff>
      <xdr:row>34</xdr:row>
      <xdr:rowOff>114300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2038350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8"/>
  <sheetViews>
    <sheetView tabSelected="1" topLeftCell="A13" zoomScale="80" zoomScaleNormal="80" workbookViewId="0">
      <selection activeCell="O17" sqref="O17"/>
    </sheetView>
  </sheetViews>
  <sheetFormatPr baseColWidth="10" defaultColWidth="11.42578125" defaultRowHeight="15" x14ac:dyDescent="0.25"/>
  <cols>
    <col min="1" max="1" width="3.5703125" style="1" customWidth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4.42578125" style="1" customWidth="1"/>
    <col min="12" max="12" width="26.85546875" style="1" customWidth="1"/>
    <col min="13" max="13" width="3.85546875" style="1" customWidth="1"/>
    <col min="14" max="14" width="17.7109375" style="1" customWidth="1"/>
    <col min="15" max="17" width="11.42578125" style="1"/>
    <col min="18" max="18" width="13.140625" style="1" bestFit="1" customWidth="1"/>
    <col min="19" max="16384" width="11.42578125" style="1"/>
  </cols>
  <sheetData>
    <row r="2" spans="2:18" ht="26.25" x14ac:dyDescent="0.4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35"/>
      <c r="N2" s="35"/>
    </row>
    <row r="3" spans="2:18" ht="18" x14ac:dyDescent="0.25">
      <c r="B3" s="49" t="s">
        <v>47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36"/>
      <c r="N3" s="36"/>
    </row>
    <row r="4" spans="2:18" ht="23.25" x14ac:dyDescent="0.35">
      <c r="B4" s="50" t="s">
        <v>10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37"/>
      <c r="N4" s="37"/>
    </row>
    <row r="5" spans="2:18" ht="12.75" customHeight="1" x14ac:dyDescent="0.25">
      <c r="B5" s="9"/>
      <c r="C5" s="2"/>
      <c r="D5" s="2"/>
      <c r="E5" s="2"/>
      <c r="F5" s="2"/>
      <c r="G5" s="2"/>
      <c r="H5" s="2"/>
      <c r="I5" s="2"/>
      <c r="J5" s="8"/>
      <c r="K5" s="8"/>
      <c r="L5" s="40"/>
      <c r="M5" s="8"/>
    </row>
    <row r="6" spans="2:18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40"/>
      <c r="M6" s="8"/>
      <c r="N6" s="8"/>
    </row>
    <row r="7" spans="2:18" ht="37.5" customHeight="1" x14ac:dyDescent="0.25">
      <c r="B7" s="67" t="s">
        <v>11</v>
      </c>
      <c r="C7" s="64"/>
      <c r="D7" s="2"/>
      <c r="E7" s="67" t="s">
        <v>12</v>
      </c>
      <c r="F7" s="64"/>
      <c r="G7" s="2"/>
      <c r="H7" s="63" t="s">
        <v>14</v>
      </c>
      <c r="I7" s="64"/>
      <c r="K7" s="63" t="s">
        <v>30</v>
      </c>
      <c r="L7" s="64"/>
      <c r="N7" s="1" t="s">
        <v>9</v>
      </c>
    </row>
    <row r="8" spans="2:18" ht="29.25" customHeight="1" x14ac:dyDescent="0.25">
      <c r="B8" s="56" t="s">
        <v>43</v>
      </c>
      <c r="C8" s="71" t="s">
        <v>44</v>
      </c>
      <c r="D8" s="2"/>
      <c r="E8" s="56" t="s">
        <v>13</v>
      </c>
      <c r="F8" s="68">
        <v>28600000</v>
      </c>
      <c r="G8" s="2"/>
      <c r="H8" s="56" t="s">
        <v>17</v>
      </c>
      <c r="I8" s="53">
        <f>100%-I10</f>
        <v>0.81280743181818182</v>
      </c>
      <c r="K8" s="79" t="s">
        <v>31</v>
      </c>
      <c r="L8" s="81" t="s">
        <v>32</v>
      </c>
      <c r="N8" s="1" t="s">
        <v>9</v>
      </c>
      <c r="P8" s="3"/>
      <c r="Q8" s="11"/>
    </row>
    <row r="9" spans="2:18" ht="29.25" customHeight="1" x14ac:dyDescent="0.25">
      <c r="B9" s="57"/>
      <c r="C9" s="75"/>
      <c r="D9" s="2"/>
      <c r="E9" s="57"/>
      <c r="F9" s="74"/>
      <c r="G9" s="2"/>
      <c r="H9" s="57"/>
      <c r="I9" s="58"/>
      <c r="K9" s="80"/>
      <c r="L9" s="82"/>
      <c r="N9" s="1" t="s">
        <v>9</v>
      </c>
    </row>
    <row r="10" spans="2:18" ht="29.25" customHeight="1" x14ac:dyDescent="0.25">
      <c r="B10" s="56" t="s">
        <v>45</v>
      </c>
      <c r="C10" s="71" t="s">
        <v>15</v>
      </c>
      <c r="D10" s="2"/>
      <c r="E10" s="56" t="s">
        <v>4</v>
      </c>
      <c r="F10" s="68">
        <v>5353707.45</v>
      </c>
      <c r="G10" s="2"/>
      <c r="H10" s="56" t="s">
        <v>16</v>
      </c>
      <c r="I10" s="53">
        <f>+F10/F8</f>
        <v>0.18719256818181818</v>
      </c>
      <c r="K10" s="83">
        <v>239</v>
      </c>
      <c r="L10" s="86">
        <v>28600000</v>
      </c>
      <c r="N10" s="1" t="s">
        <v>9</v>
      </c>
      <c r="Q10" s="76"/>
      <c r="R10" s="77"/>
    </row>
    <row r="11" spans="2:18" ht="29.25" customHeight="1" x14ac:dyDescent="0.25">
      <c r="B11" s="65"/>
      <c r="C11" s="72"/>
      <c r="D11" s="2"/>
      <c r="E11" s="65"/>
      <c r="F11" s="69"/>
      <c r="G11" s="2"/>
      <c r="H11" s="65"/>
      <c r="I11" s="54"/>
      <c r="K11" s="84"/>
      <c r="L11" s="87"/>
      <c r="N11" s="47"/>
      <c r="Q11" s="76"/>
      <c r="R11" s="77"/>
    </row>
    <row r="12" spans="2:18" ht="29.25" customHeight="1" thickBot="1" x14ac:dyDescent="0.3">
      <c r="B12" s="66"/>
      <c r="C12" s="73"/>
      <c r="D12" s="2"/>
      <c r="E12" s="66"/>
      <c r="F12" s="70"/>
      <c r="G12" s="2"/>
      <c r="H12" s="66"/>
      <c r="I12" s="55"/>
      <c r="K12" s="85"/>
      <c r="L12" s="88"/>
      <c r="N12" s="1" t="s">
        <v>9</v>
      </c>
      <c r="Q12" s="76"/>
      <c r="R12" s="78"/>
    </row>
    <row r="13" spans="2:18" ht="36" customHeight="1" thickBot="1" x14ac:dyDescent="0.3">
      <c r="B13" s="2"/>
      <c r="C13" s="2"/>
      <c r="D13" s="2"/>
      <c r="E13" s="6"/>
      <c r="F13" s="7"/>
      <c r="G13" s="2"/>
      <c r="H13" s="4"/>
      <c r="I13" s="10" t="s">
        <v>18</v>
      </c>
      <c r="N13" s="1" t="s">
        <v>9</v>
      </c>
    </row>
    <row r="14" spans="2:18" ht="41.25" customHeight="1" x14ac:dyDescent="0.25">
      <c r="B14" s="63" t="s">
        <v>1</v>
      </c>
      <c r="C14" s="64"/>
      <c r="D14" s="2"/>
      <c r="E14" s="6"/>
      <c r="F14" s="7"/>
      <c r="G14" s="2"/>
      <c r="H14" s="4"/>
      <c r="I14" s="10"/>
      <c r="K14" s="63" t="s">
        <v>46</v>
      </c>
      <c r="L14" s="64"/>
      <c r="N14" s="1" t="s">
        <v>9</v>
      </c>
    </row>
    <row r="15" spans="2:18" ht="32.25" customHeight="1" x14ac:dyDescent="0.25">
      <c r="B15" s="17" t="s">
        <v>2</v>
      </c>
      <c r="C15" s="13">
        <v>3408074.81</v>
      </c>
      <c r="D15" s="2"/>
      <c r="E15" s="4"/>
      <c r="F15" s="5"/>
      <c r="G15" s="2"/>
      <c r="H15" s="4"/>
      <c r="I15" s="10"/>
      <c r="K15" s="21"/>
      <c r="L15" s="22"/>
      <c r="N15" s="1" t="s">
        <v>9</v>
      </c>
    </row>
    <row r="16" spans="2:18" ht="41.25" customHeight="1" x14ac:dyDescent="0.25">
      <c r="B16" s="17" t="s">
        <v>3</v>
      </c>
      <c r="C16" s="13">
        <v>1054100.3799999999</v>
      </c>
      <c r="D16" s="2"/>
      <c r="E16" s="6"/>
      <c r="F16" s="7"/>
      <c r="G16" s="2"/>
      <c r="H16" s="4"/>
      <c r="I16" s="10"/>
      <c r="K16" s="21"/>
      <c r="L16" s="22"/>
      <c r="N16" s="1" t="s">
        <v>9</v>
      </c>
    </row>
    <row r="17" spans="2:14" ht="54" customHeight="1" x14ac:dyDescent="0.25">
      <c r="B17" s="17" t="s">
        <v>5</v>
      </c>
      <c r="C17" s="13">
        <v>168122.9</v>
      </c>
      <c r="D17" s="2"/>
      <c r="E17" s="6"/>
      <c r="F17" s="7"/>
      <c r="G17" s="2"/>
      <c r="H17" s="4"/>
      <c r="I17" s="10"/>
      <c r="K17" s="21"/>
      <c r="L17" s="22"/>
      <c r="N17" s="1" t="s">
        <v>9</v>
      </c>
    </row>
    <row r="18" spans="2:14" ht="45" customHeight="1" x14ac:dyDescent="0.25">
      <c r="B18" s="16" t="s">
        <v>6</v>
      </c>
      <c r="C18" s="14">
        <v>101846</v>
      </c>
      <c r="D18" s="2"/>
      <c r="E18" s="59"/>
      <c r="F18" s="60"/>
      <c r="G18" s="2"/>
      <c r="H18" s="4"/>
      <c r="I18" s="10"/>
      <c r="K18" s="21"/>
      <c r="L18" s="22"/>
      <c r="N18" s="1" t="s">
        <v>9</v>
      </c>
    </row>
    <row r="19" spans="2:14" ht="39.75" customHeight="1" thickBot="1" x14ac:dyDescent="0.3">
      <c r="B19" s="16" t="s">
        <v>7</v>
      </c>
      <c r="C19" s="14">
        <v>47472.46</v>
      </c>
      <c r="D19" s="2"/>
      <c r="E19" s="61"/>
      <c r="F19" s="62"/>
      <c r="G19" s="2"/>
      <c r="H19" s="18"/>
      <c r="I19" s="19"/>
      <c r="K19" s="23"/>
      <c r="L19" s="24"/>
      <c r="N19" s="1" t="s">
        <v>9</v>
      </c>
    </row>
    <row r="20" spans="2:14" ht="30" customHeight="1" x14ac:dyDescent="0.25">
      <c r="B20" s="12" t="s">
        <v>8</v>
      </c>
      <c r="C20" s="15">
        <v>574090.9</v>
      </c>
      <c r="N20" s="1" t="s">
        <v>9</v>
      </c>
    </row>
    <row r="21" spans="2:14" ht="35.25" customHeight="1" thickBot="1" x14ac:dyDescent="0.3">
      <c r="B21" s="91"/>
      <c r="C21" s="92"/>
      <c r="E21" s="89" t="s">
        <v>29</v>
      </c>
      <c r="F21" s="90"/>
      <c r="G21" s="90"/>
      <c r="H21" s="90"/>
      <c r="I21" s="90"/>
      <c r="J21" s="90"/>
      <c r="K21" s="90"/>
      <c r="L21" s="90"/>
    </row>
    <row r="22" spans="2:14" ht="51.75" customHeight="1" x14ac:dyDescent="0.25">
      <c r="B22" s="93"/>
      <c r="C22" s="94"/>
      <c r="E22" s="97" t="s">
        <v>38</v>
      </c>
      <c r="F22" s="98"/>
      <c r="G22" s="99"/>
      <c r="H22" s="32">
        <v>3341607.42</v>
      </c>
      <c r="I22" s="44">
        <f>+H22/28600000</f>
        <v>0.11683942027972027</v>
      </c>
      <c r="J22" s="27"/>
      <c r="K22" s="27"/>
      <c r="L22" s="28"/>
    </row>
    <row r="23" spans="2:14" ht="51.75" customHeight="1" x14ac:dyDescent="0.25">
      <c r="B23" s="93"/>
      <c r="C23" s="94"/>
      <c r="E23" s="100" t="s">
        <v>39</v>
      </c>
      <c r="F23" s="101"/>
      <c r="G23" s="102"/>
      <c r="H23" s="33">
        <v>1549911.44</v>
      </c>
      <c r="I23" s="45">
        <f>+H23/28600000</f>
        <v>5.419270769230769E-2</v>
      </c>
      <c r="J23" s="26"/>
      <c r="K23" s="26"/>
      <c r="L23" s="29"/>
    </row>
    <row r="24" spans="2:14" ht="51.75" customHeight="1" x14ac:dyDescent="0.25">
      <c r="B24" s="93"/>
      <c r="C24" s="94"/>
      <c r="E24" s="100" t="s">
        <v>40</v>
      </c>
      <c r="F24" s="101"/>
      <c r="G24" s="102"/>
      <c r="H24" s="33">
        <v>300520.45</v>
      </c>
      <c r="I24" s="45">
        <f t="shared" ref="I24:I26" si="0">+H24/28600000</f>
        <v>1.0507708041958042E-2</v>
      </c>
      <c r="J24" s="26"/>
      <c r="K24" s="26"/>
      <c r="L24" s="29"/>
    </row>
    <row r="25" spans="2:14" ht="51.75" customHeight="1" x14ac:dyDescent="0.25">
      <c r="B25" s="93"/>
      <c r="C25" s="94"/>
      <c r="E25" s="100" t="s">
        <v>41</v>
      </c>
      <c r="F25" s="101"/>
      <c r="G25" s="102"/>
      <c r="H25" s="33">
        <v>82571.44</v>
      </c>
      <c r="I25" s="45">
        <f t="shared" si="0"/>
        <v>2.887113286713287E-3</v>
      </c>
      <c r="J25" s="26"/>
      <c r="K25" s="26"/>
      <c r="L25" s="29"/>
    </row>
    <row r="26" spans="2:14" ht="51.75" customHeight="1" thickBot="1" x14ac:dyDescent="0.3">
      <c r="B26" s="95"/>
      <c r="C26" s="96"/>
      <c r="E26" s="103" t="s">
        <v>42</v>
      </c>
      <c r="F26" s="104"/>
      <c r="G26" s="105"/>
      <c r="H26" s="34">
        <v>79096.7</v>
      </c>
      <c r="I26" s="46">
        <f t="shared" si="0"/>
        <v>2.7656188811188811E-3</v>
      </c>
      <c r="J26" s="30"/>
      <c r="K26" s="30"/>
      <c r="L26" s="31"/>
      <c r="M26" s="26"/>
      <c r="N26" s="26"/>
    </row>
    <row r="27" spans="2:14" ht="15" customHeight="1" x14ac:dyDescent="0.25">
      <c r="K27" s="51" t="s">
        <v>48</v>
      </c>
      <c r="L27" s="51"/>
      <c r="M27" s="38"/>
      <c r="N27" s="38"/>
    </row>
    <row r="28" spans="2:14" x14ac:dyDescent="0.25">
      <c r="K28" s="52"/>
      <c r="L28" s="52"/>
      <c r="M28" s="39"/>
      <c r="N28" s="39"/>
    </row>
  </sheetData>
  <mergeCells count="36">
    <mergeCell ref="K14:L14"/>
    <mergeCell ref="E21:L21"/>
    <mergeCell ref="B14:C14"/>
    <mergeCell ref="B21:C26"/>
    <mergeCell ref="E22:G22"/>
    <mergeCell ref="E23:G23"/>
    <mergeCell ref="E24:G24"/>
    <mergeCell ref="E25:G25"/>
    <mergeCell ref="E26:G26"/>
    <mergeCell ref="Q10:Q12"/>
    <mergeCell ref="R10:R12"/>
    <mergeCell ref="K8:K9"/>
    <mergeCell ref="L8:L9"/>
    <mergeCell ref="K10:K12"/>
    <mergeCell ref="L10:L12"/>
    <mergeCell ref="F8:F9"/>
    <mergeCell ref="E8:E9"/>
    <mergeCell ref="C8:C9"/>
    <mergeCell ref="B8:B9"/>
    <mergeCell ref="H10:H12"/>
    <mergeCell ref="B2:L2"/>
    <mergeCell ref="B3:L3"/>
    <mergeCell ref="B4:L4"/>
    <mergeCell ref="K27:L28"/>
    <mergeCell ref="I10:I12"/>
    <mergeCell ref="H8:H9"/>
    <mergeCell ref="I8:I9"/>
    <mergeCell ref="E18:F19"/>
    <mergeCell ref="K7:L7"/>
    <mergeCell ref="B10:B12"/>
    <mergeCell ref="E7:F7"/>
    <mergeCell ref="B7:C7"/>
    <mergeCell ref="H7:I7"/>
    <mergeCell ref="F10:F12"/>
    <mergeCell ref="E10:E12"/>
    <mergeCell ref="C10:C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13" sqref="C13"/>
    </sheetView>
  </sheetViews>
  <sheetFormatPr baseColWidth="10" defaultColWidth="11.42578125" defaultRowHeight="15" x14ac:dyDescent="0.25"/>
  <cols>
    <col min="1" max="1" width="23.5703125" bestFit="1" customWidth="1"/>
    <col min="2" max="3" width="19.28515625" customWidth="1"/>
    <col min="4" max="4" width="22.7109375" customWidth="1"/>
    <col min="5" max="5" width="11.42578125" style="20"/>
  </cols>
  <sheetData>
    <row r="1" spans="1:4" x14ac:dyDescent="0.25">
      <c r="A1" t="s">
        <v>25</v>
      </c>
      <c r="B1" s="20" t="s">
        <v>28</v>
      </c>
      <c r="C1" t="s">
        <v>26</v>
      </c>
      <c r="D1" t="s">
        <v>27</v>
      </c>
    </row>
    <row r="2" spans="1:4" x14ac:dyDescent="0.25">
      <c r="A2" s="25" t="s">
        <v>19</v>
      </c>
      <c r="B2" s="41">
        <f>+D2/C8</f>
        <v>0.11916345489510489</v>
      </c>
      <c r="C2" s="25">
        <v>20310210</v>
      </c>
      <c r="D2" s="42">
        <f>+Tablero!C15</f>
        <v>3408074.81</v>
      </c>
    </row>
    <row r="3" spans="1:4" x14ac:dyDescent="0.25">
      <c r="A3" s="25" t="s">
        <v>20</v>
      </c>
      <c r="B3" s="41">
        <f>+D3/C8</f>
        <v>3.685665664335664E-2</v>
      </c>
      <c r="C3" s="25">
        <f>1492330+3581470</f>
        <v>5073800</v>
      </c>
      <c r="D3" s="42">
        <f>+Tablero!C16</f>
        <v>1054100.3799999999</v>
      </c>
    </row>
    <row r="4" spans="1:4" x14ac:dyDescent="0.25">
      <c r="A4" s="25" t="s">
        <v>21</v>
      </c>
      <c r="B4" s="41">
        <f>+D4/C8</f>
        <v>5.8784230769230771E-3</v>
      </c>
      <c r="C4" s="25">
        <v>991084</v>
      </c>
      <c r="D4" s="42">
        <f>+Tablero!C17</f>
        <v>168122.9</v>
      </c>
    </row>
    <row r="5" spans="1:4" x14ac:dyDescent="0.25">
      <c r="A5" s="25" t="s">
        <v>22</v>
      </c>
      <c r="B5" s="41">
        <f>+D5/C8</f>
        <v>3.5610489510489512E-3</v>
      </c>
      <c r="C5" s="25">
        <v>320770</v>
      </c>
      <c r="D5" s="42">
        <f>+Tablero!C18</f>
        <v>101846</v>
      </c>
    </row>
    <row r="6" spans="1:4" x14ac:dyDescent="0.25">
      <c r="A6" s="25" t="s">
        <v>23</v>
      </c>
      <c r="B6" s="41">
        <f>+D6/C8</f>
        <v>1.6598762237762237E-3</v>
      </c>
      <c r="C6" s="25">
        <v>525000</v>
      </c>
      <c r="D6" s="42">
        <f>+Tablero!C19</f>
        <v>47472.46</v>
      </c>
    </row>
    <row r="7" spans="1:4" x14ac:dyDescent="0.25">
      <c r="A7" s="25" t="s">
        <v>24</v>
      </c>
      <c r="B7" s="41">
        <f>+D7/C8</f>
        <v>2.0073108391608391E-2</v>
      </c>
      <c r="C7" s="25">
        <v>1379136</v>
      </c>
      <c r="D7" s="42">
        <f>+Tablero!C20</f>
        <v>574090.9</v>
      </c>
    </row>
    <row r="8" spans="1:4" x14ac:dyDescent="0.25">
      <c r="C8">
        <f>SUM(C2:C7)</f>
        <v>28600000</v>
      </c>
    </row>
    <row r="15" spans="1:4" x14ac:dyDescent="0.25">
      <c r="A15" s="43" t="s">
        <v>33</v>
      </c>
      <c r="B15" s="41">
        <f>+Tablero!I22</f>
        <v>0.11683942027972027</v>
      </c>
    </row>
    <row r="16" spans="1:4" x14ac:dyDescent="0.25">
      <c r="A16" s="43" t="s">
        <v>34</v>
      </c>
      <c r="B16" s="41">
        <f>+Tablero!I23</f>
        <v>5.419270769230769E-2</v>
      </c>
    </row>
    <row r="17" spans="1:2" x14ac:dyDescent="0.25">
      <c r="A17" s="43" t="s">
        <v>35</v>
      </c>
      <c r="B17" s="41">
        <f>+Tablero!I24</f>
        <v>1.0507708041958042E-2</v>
      </c>
    </row>
    <row r="18" spans="1:2" x14ac:dyDescent="0.25">
      <c r="A18" s="43" t="s">
        <v>36</v>
      </c>
      <c r="B18" s="41">
        <f>+Tablero!I25</f>
        <v>2.887113286713287E-3</v>
      </c>
    </row>
    <row r="19" spans="1:2" x14ac:dyDescent="0.25">
      <c r="A19" s="43" t="s">
        <v>37</v>
      </c>
      <c r="B19" s="41">
        <f>+Tablero!I26</f>
        <v>2.7656188811188811E-3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Props1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B19548-EF62-4441-AC26-B10FF5F55CB8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efcf9931-6988-4c26-989d-90fd7d9d6177"/>
    <ds:schemaRef ds:uri="2de3127d-b50e-4c29-b846-9213acea4d89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Hoja3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Disanny Annalecia Miranda Perez</cp:lastModifiedBy>
  <cp:revision/>
  <cp:lastPrinted>2025-10-21T22:20:30Z</cp:lastPrinted>
  <dcterms:created xsi:type="dcterms:W3CDTF">2023-02-11T22:01:01Z</dcterms:created>
  <dcterms:modified xsi:type="dcterms:W3CDTF">2025-10-21T22:28:47Z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